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harina/Desktop/"/>
    </mc:Choice>
  </mc:AlternateContent>
  <xr:revisionPtr revIDLastSave="0" documentId="8_{E9570BDA-A79B-3448-8AC5-872F4DD7A1BD}" xr6:coauthVersionLast="47" xr6:coauthVersionMax="47" xr10:uidLastSave="{00000000-0000-0000-0000-000000000000}"/>
  <bookViews>
    <workbookView xWindow="2000" yWindow="2500" windowWidth="28240" windowHeight="16020" activeTab="1" xr2:uid="{907C862A-59AD-7B43-AB3D-0C4D76283BD5}"/>
  </bookViews>
  <sheets>
    <sheet name="Blad1" sheetId="1" r:id="rId1"/>
    <sheet name="C analys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2" l="1"/>
  <c r="F59" i="2"/>
  <c r="E61" i="2"/>
  <c r="E64" i="2"/>
  <c r="G62" i="2"/>
  <c r="O26" i="2"/>
  <c r="O31" i="2"/>
  <c r="O30" i="2"/>
  <c r="O28" i="2"/>
  <c r="O27" i="2"/>
  <c r="O25" i="2"/>
  <c r="AA67" i="2"/>
  <c r="X133" i="2"/>
  <c r="U65" i="2"/>
  <c r="R84" i="2"/>
  <c r="F65" i="2"/>
  <c r="F58" i="2"/>
  <c r="F62" i="2" s="1"/>
  <c r="E56" i="2"/>
  <c r="G61" i="2" l="1"/>
</calcChain>
</file>

<file path=xl/sharedStrings.xml><?xml version="1.0" encoding="utf-8"?>
<sst xmlns="http://schemas.openxmlformats.org/spreadsheetml/2006/main" count="157" uniqueCount="70">
  <si>
    <t>Professorer</t>
  </si>
  <si>
    <t>Monika Bauhr</t>
  </si>
  <si>
    <t>Ulf Bjereld</t>
  </si>
  <si>
    <t>Sverker C. Jagers</t>
  </si>
  <si>
    <t>Nicholas Charron</t>
  </si>
  <si>
    <t>Carl Dahlström </t>
  </si>
  <si>
    <t>Marie Demker</t>
  </si>
  <si>
    <t>Göran Duus-Otterström</t>
  </si>
  <si>
    <t>Ann-Marie Ekengren</t>
  </si>
  <si>
    <t>Henrik Ekengren Oscarsson </t>
  </si>
  <si>
    <t>Lina Eriksson</t>
  </si>
  <si>
    <t>Peter Esaiasson </t>
  </si>
  <si>
    <t>Mikael Gilljam </t>
  </si>
  <si>
    <t>Marcia Grimes</t>
  </si>
  <si>
    <t>Jonas Hinnfors</t>
  </si>
  <si>
    <t>Adrian Hyde-Price </t>
  </si>
  <si>
    <t>Ann-Kristin Kölln</t>
  </si>
  <si>
    <t>Victor Lapuente Gine </t>
  </si>
  <si>
    <t>Staffan I. Lindberg</t>
  </si>
  <si>
    <t>Johannes Lindvall</t>
  </si>
  <si>
    <t>Ellen Lust</t>
  </si>
  <si>
    <t>Elin Naurin</t>
  </si>
  <si>
    <t>Marina Nistotskaya</t>
  </si>
  <si>
    <t>Helena Olofsdotter Stensöta </t>
  </si>
  <si>
    <t>Mikael Persson</t>
  </si>
  <si>
    <t>Ann Towns</t>
  </si>
  <si>
    <t>Lena Wängnerud </t>
  </si>
  <si>
    <t>Citeringar Google Scholar</t>
  </si>
  <si>
    <t>Kön</t>
  </si>
  <si>
    <t>Kvinna</t>
  </si>
  <si>
    <t>Man</t>
  </si>
  <si>
    <t>Saknar profil</t>
  </si>
  <si>
    <t>Kvinnor</t>
  </si>
  <si>
    <t>Summa kvinnor m profiler</t>
  </si>
  <si>
    <t>Summa män m profiler</t>
  </si>
  <si>
    <t>Citeringar/kvinna</t>
  </si>
  <si>
    <t>Citeringar/man</t>
  </si>
  <si>
    <t>Endast 2 kvinnor har över 2150 citeringar</t>
  </si>
  <si>
    <t>Alla män utom 1 har över 2150 citeringar</t>
  </si>
  <si>
    <t>Ulf Bjereld citeringar</t>
  </si>
  <si>
    <t>Summa Ulf</t>
  </si>
  <si>
    <t>Egenuträknade citeringar</t>
  </si>
  <si>
    <t>Adrian Hyde Price citeringar</t>
  </si>
  <si>
    <t>Marie Demker citeringar</t>
  </si>
  <si>
    <t>Summa Adrian</t>
  </si>
  <si>
    <t>Summa Marie</t>
  </si>
  <si>
    <t>Ann Towns citeringar</t>
  </si>
  <si>
    <t>summa Ann</t>
  </si>
  <si>
    <t xml:space="preserve">av 7 personer som har över 6000 citeringar är 2 kvinnor. </t>
  </si>
  <si>
    <t xml:space="preserve">av 5 personer som har över 10 000 citeringar är 1 kvinna. </t>
  </si>
  <si>
    <t>medelvärdet när man tar bort 5 äldsta männen</t>
  </si>
  <si>
    <t>median när man tar bort 5 äldsta männen</t>
  </si>
  <si>
    <t>Utan de fem äldsta männen har 3 personer över 10 000 citeringar, varav en är kvinna</t>
  </si>
  <si>
    <t>Utan de fem äldsta männen har 5 personer över 6 000 citeringar, varav 2 är kvinnor</t>
  </si>
  <si>
    <t>Kommentarer</t>
  </si>
  <si>
    <t>Några av professorerna saknar Google Scholar-profil, för dessa har vi summerat citeringarna i kolumnerna R, U, X respektive AA.
Obs - uppgifterna i detta kalkylark utgår ifrån GU:s statsvetenskapliga institutions egen hemsida den 21 maj 2024.
Obs 2 - detta är en preliminär sammanställning.</t>
  </si>
  <si>
    <t>Citeringar för kvinnor i stigande ordning, utan de personer som saknar profiler</t>
  </si>
  <si>
    <t>Citeringar för kvinnor i stigande ordning, med de som saknade profiler (se raderna X och AA)</t>
  </si>
  <si>
    <t>Citeringar för män i stigande ordning, utan de personer som saknar profiler</t>
  </si>
  <si>
    <t>Citeringar för män i stigande ordning, med de personer som saknar profiler</t>
  </si>
  <si>
    <t>median samtliga män</t>
  </si>
  <si>
    <t>median samtliga kvinnor</t>
  </si>
  <si>
    <t>Två tredjedelar (8 av 12) kvinnorna har färre citeringar än den näst minst citerade mannen.</t>
  </si>
  <si>
    <t>medelvärdet för samtliga kvinnor</t>
  </si>
  <si>
    <t>medelvärdet samtliga män</t>
  </si>
  <si>
    <t>Citeringar för män i stigande ordning utan de 5 äldsta (2 av dessa saknade profiler)</t>
  </si>
  <si>
    <t>Median kvinna utan de som saknar profiler</t>
  </si>
  <si>
    <t>Median man utan de som saknar profiler</t>
  </si>
  <si>
    <t>Summa kvinnor + de utan profiler</t>
  </si>
  <si>
    <t xml:space="preserve">Summa män + de utan profiler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</si>
</sst>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Helvetica"/>
      <family val="2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B7FF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1"/>
    <xf numFmtId="0" fontId="0" fillId="2" borderId="0" xfId="0" applyFill="1"/>
    <xf numFmtId="0" fontId="0" fillId="3" borderId="0" xfId="0" applyFill="1"/>
    <xf numFmtId="0" fontId="4" fillId="0" borderId="0" xfId="1" applyFon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/>
    <xf numFmtId="0" fontId="0" fillId="0" borderId="1" xfId="0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2" xfId="0" applyFont="1" applyFill="1" applyBorder="1"/>
    <xf numFmtId="0" fontId="0" fillId="0" borderId="5" xfId="0" applyBorder="1" applyAlignment="1">
      <alignment wrapText="1"/>
    </xf>
    <xf numFmtId="0" fontId="0" fillId="0" borderId="4" xfId="0" applyBorder="1" applyAlignment="1"/>
    <xf numFmtId="0" fontId="0" fillId="0" borderId="0" xfId="0" applyBorder="1"/>
    <xf numFmtId="0" fontId="0" fillId="3" borderId="1" xfId="0" applyFill="1" applyBorder="1"/>
    <xf numFmtId="0" fontId="1" fillId="0" borderId="0" xfId="0" applyFont="1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u.se/om-universitetet/hitta-person/ann-marieekengren" TargetMode="External"/><Relationship Id="rId13" Type="http://schemas.openxmlformats.org/officeDocument/2006/relationships/hyperlink" Target="https://www.gu.se/om-universitetet/hitta-person/marciagrimes" TargetMode="External"/><Relationship Id="rId18" Type="http://schemas.openxmlformats.org/officeDocument/2006/relationships/hyperlink" Target="https://www.gu.se/om-universitetet/hitta-person/staffanilindberg" TargetMode="External"/><Relationship Id="rId26" Type="http://schemas.openxmlformats.org/officeDocument/2006/relationships/hyperlink" Target="https://www.gu.se/om-universitetet/hitta-person/lenawangnerud" TargetMode="External"/><Relationship Id="rId3" Type="http://schemas.openxmlformats.org/officeDocument/2006/relationships/hyperlink" Target="https://www.gu.se/om-universitetet/hitta-person/sverkerjagers" TargetMode="External"/><Relationship Id="rId21" Type="http://schemas.openxmlformats.org/officeDocument/2006/relationships/hyperlink" Target="https://www.gu.se/om-universitetet/hitta-person/elinnaurin" TargetMode="External"/><Relationship Id="rId7" Type="http://schemas.openxmlformats.org/officeDocument/2006/relationships/hyperlink" Target="https://www.gu.se/om-universitetet/hitta-person/goranduus-otterstrom" TargetMode="External"/><Relationship Id="rId12" Type="http://schemas.openxmlformats.org/officeDocument/2006/relationships/hyperlink" Target="https://www.gu.se/om-universitetet/hitta-person/mikaelgilljam" TargetMode="External"/><Relationship Id="rId17" Type="http://schemas.openxmlformats.org/officeDocument/2006/relationships/hyperlink" Target="https://www.gu.se/om-universitetet/hitta-person/victorlapuentegine" TargetMode="External"/><Relationship Id="rId25" Type="http://schemas.openxmlformats.org/officeDocument/2006/relationships/hyperlink" Target="https://www.gu.se/om-universitetet/hitta-person/anntowns" TargetMode="External"/><Relationship Id="rId2" Type="http://schemas.openxmlformats.org/officeDocument/2006/relationships/hyperlink" Target="https://www.gu.se/om-universitetet/hitta-person/ulfbjereld" TargetMode="External"/><Relationship Id="rId16" Type="http://schemas.openxmlformats.org/officeDocument/2006/relationships/hyperlink" Target="https://www.gu.se/om-universitetet/hitta-person/ann-kristinkolln" TargetMode="External"/><Relationship Id="rId20" Type="http://schemas.openxmlformats.org/officeDocument/2006/relationships/hyperlink" Target="https://www.gu.se/om-universitetet/hitta-person/ellenlust" TargetMode="External"/><Relationship Id="rId1" Type="http://schemas.openxmlformats.org/officeDocument/2006/relationships/hyperlink" Target="https://www.gu.se/om-universitetet/hitta-person/monikabauhr" TargetMode="External"/><Relationship Id="rId6" Type="http://schemas.openxmlformats.org/officeDocument/2006/relationships/hyperlink" Target="https://www.gu.se/om-universitetet/hitta-person/mariedemker" TargetMode="External"/><Relationship Id="rId11" Type="http://schemas.openxmlformats.org/officeDocument/2006/relationships/hyperlink" Target="https://www.gu.se/om-universitetet/hitta-person/peteresaiasson" TargetMode="External"/><Relationship Id="rId24" Type="http://schemas.openxmlformats.org/officeDocument/2006/relationships/hyperlink" Target="https://www.gu.se/om-universitetet/hitta-person/mikaelpersson3" TargetMode="External"/><Relationship Id="rId5" Type="http://schemas.openxmlformats.org/officeDocument/2006/relationships/hyperlink" Target="https://www.gu.se/om-universitetet/hitta-person/carldahlstrom" TargetMode="External"/><Relationship Id="rId15" Type="http://schemas.openxmlformats.org/officeDocument/2006/relationships/hyperlink" Target="https://www.gu.se/om-universitetet/hitta-person/adrianhyde-price" TargetMode="External"/><Relationship Id="rId23" Type="http://schemas.openxmlformats.org/officeDocument/2006/relationships/hyperlink" Target="https://www.gu.se/om-universitetet/hitta-person/helenastensota" TargetMode="External"/><Relationship Id="rId10" Type="http://schemas.openxmlformats.org/officeDocument/2006/relationships/hyperlink" Target="https://www.gu.se/om-universitetet/hitta-person/linaeriksson" TargetMode="External"/><Relationship Id="rId19" Type="http://schemas.openxmlformats.org/officeDocument/2006/relationships/hyperlink" Target="https://www.gu.se/om-universitetet/hitta-person/johanneslindvall" TargetMode="External"/><Relationship Id="rId4" Type="http://schemas.openxmlformats.org/officeDocument/2006/relationships/hyperlink" Target="https://www.gu.se/om-universitetet/hitta-person/nicholascharron" TargetMode="External"/><Relationship Id="rId9" Type="http://schemas.openxmlformats.org/officeDocument/2006/relationships/hyperlink" Target="https://www.gu.se/om-universitetet/hitta-person/henrikoscarsson" TargetMode="External"/><Relationship Id="rId14" Type="http://schemas.openxmlformats.org/officeDocument/2006/relationships/hyperlink" Target="https://www.gu.se/om-universitetet/hitta-person/jonashinnfors" TargetMode="External"/><Relationship Id="rId22" Type="http://schemas.openxmlformats.org/officeDocument/2006/relationships/hyperlink" Target="https://www.gu.se/om-universitetet/hitta-person/marinanistotskaya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u.se/om-universitetet/hitta-person/ann-marieekengren" TargetMode="External"/><Relationship Id="rId13" Type="http://schemas.openxmlformats.org/officeDocument/2006/relationships/hyperlink" Target="https://www.gu.se/om-universitetet/hitta-person/marciagrimes" TargetMode="External"/><Relationship Id="rId18" Type="http://schemas.openxmlformats.org/officeDocument/2006/relationships/hyperlink" Target="https://www.gu.se/om-universitetet/hitta-person/staffanilindberg" TargetMode="External"/><Relationship Id="rId26" Type="http://schemas.openxmlformats.org/officeDocument/2006/relationships/hyperlink" Target="https://www.gu.se/om-universitetet/hitta-person/lenawangnerud" TargetMode="External"/><Relationship Id="rId3" Type="http://schemas.openxmlformats.org/officeDocument/2006/relationships/hyperlink" Target="https://www.gu.se/om-universitetet/hitta-person/sverkerjagers" TargetMode="External"/><Relationship Id="rId21" Type="http://schemas.openxmlformats.org/officeDocument/2006/relationships/hyperlink" Target="https://www.gu.se/om-universitetet/hitta-person/elinnaurin" TargetMode="External"/><Relationship Id="rId7" Type="http://schemas.openxmlformats.org/officeDocument/2006/relationships/hyperlink" Target="https://www.gu.se/om-universitetet/hitta-person/goranduus-otterstrom" TargetMode="External"/><Relationship Id="rId12" Type="http://schemas.openxmlformats.org/officeDocument/2006/relationships/hyperlink" Target="https://www.gu.se/om-universitetet/hitta-person/mikaelgilljam" TargetMode="External"/><Relationship Id="rId17" Type="http://schemas.openxmlformats.org/officeDocument/2006/relationships/hyperlink" Target="https://www.gu.se/om-universitetet/hitta-person/victorlapuentegine" TargetMode="External"/><Relationship Id="rId25" Type="http://schemas.openxmlformats.org/officeDocument/2006/relationships/hyperlink" Target="https://www.gu.se/om-universitetet/hitta-person/anntowns" TargetMode="External"/><Relationship Id="rId2" Type="http://schemas.openxmlformats.org/officeDocument/2006/relationships/hyperlink" Target="https://www.gu.se/om-universitetet/hitta-person/ulfbjereld" TargetMode="External"/><Relationship Id="rId16" Type="http://schemas.openxmlformats.org/officeDocument/2006/relationships/hyperlink" Target="https://www.gu.se/om-universitetet/hitta-person/ann-kristinkolln" TargetMode="External"/><Relationship Id="rId20" Type="http://schemas.openxmlformats.org/officeDocument/2006/relationships/hyperlink" Target="https://www.gu.se/om-universitetet/hitta-person/ellenlust" TargetMode="External"/><Relationship Id="rId1" Type="http://schemas.openxmlformats.org/officeDocument/2006/relationships/hyperlink" Target="https://www.gu.se/om-universitetet/hitta-person/monikabauhr" TargetMode="External"/><Relationship Id="rId6" Type="http://schemas.openxmlformats.org/officeDocument/2006/relationships/hyperlink" Target="https://www.gu.se/om-universitetet/hitta-person/mariedemker" TargetMode="External"/><Relationship Id="rId11" Type="http://schemas.openxmlformats.org/officeDocument/2006/relationships/hyperlink" Target="https://www.gu.se/om-universitetet/hitta-person/peteresaiasson" TargetMode="External"/><Relationship Id="rId24" Type="http://schemas.openxmlformats.org/officeDocument/2006/relationships/hyperlink" Target="https://www.gu.se/om-universitetet/hitta-person/mikaelpersson3" TargetMode="External"/><Relationship Id="rId5" Type="http://schemas.openxmlformats.org/officeDocument/2006/relationships/hyperlink" Target="https://www.gu.se/om-universitetet/hitta-person/carldahlstrom" TargetMode="External"/><Relationship Id="rId15" Type="http://schemas.openxmlformats.org/officeDocument/2006/relationships/hyperlink" Target="https://www.gu.se/om-universitetet/hitta-person/adrianhyde-price" TargetMode="External"/><Relationship Id="rId23" Type="http://schemas.openxmlformats.org/officeDocument/2006/relationships/hyperlink" Target="https://www.gu.se/om-universitetet/hitta-person/helenastensota" TargetMode="External"/><Relationship Id="rId10" Type="http://schemas.openxmlformats.org/officeDocument/2006/relationships/hyperlink" Target="https://www.gu.se/om-universitetet/hitta-person/linaeriksson" TargetMode="External"/><Relationship Id="rId19" Type="http://schemas.openxmlformats.org/officeDocument/2006/relationships/hyperlink" Target="https://www.gu.se/om-universitetet/hitta-person/johanneslindvall" TargetMode="External"/><Relationship Id="rId4" Type="http://schemas.openxmlformats.org/officeDocument/2006/relationships/hyperlink" Target="https://www.gu.se/om-universitetet/hitta-person/nicholascharron" TargetMode="External"/><Relationship Id="rId9" Type="http://schemas.openxmlformats.org/officeDocument/2006/relationships/hyperlink" Target="https://www.gu.se/om-universitetet/hitta-person/henrikoscarsson" TargetMode="External"/><Relationship Id="rId14" Type="http://schemas.openxmlformats.org/officeDocument/2006/relationships/hyperlink" Target="https://www.gu.se/om-universitetet/hitta-person/jonashinnfors" TargetMode="External"/><Relationship Id="rId22" Type="http://schemas.openxmlformats.org/officeDocument/2006/relationships/hyperlink" Target="https://www.gu.se/om-universitetet/hitta-person/marinanistotska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DC5DB-7EA8-3B4D-B304-1AC4ECE93022}">
  <dimension ref="A1:E54"/>
  <sheetViews>
    <sheetView zoomScale="240" zoomScaleNormal="240" workbookViewId="0">
      <selection activeCell="D2" sqref="A1:XFD1048576"/>
    </sheetView>
  </sheetViews>
  <sheetFormatPr baseColWidth="10" defaultRowHeight="16" x14ac:dyDescent="0.2"/>
  <cols>
    <col min="1" max="1" width="21.83203125" customWidth="1"/>
    <col min="2" max="2" width="24.1640625" customWidth="1"/>
  </cols>
  <sheetData>
    <row r="1" spans="1:5" x14ac:dyDescent="0.2">
      <c r="B1" t="s">
        <v>27</v>
      </c>
      <c r="C1" t="s">
        <v>28</v>
      </c>
    </row>
    <row r="2" spans="1:5" ht="21" x14ac:dyDescent="0.25">
      <c r="A2" s="1" t="s">
        <v>0</v>
      </c>
    </row>
    <row r="4" spans="1:5" x14ac:dyDescent="0.2">
      <c r="A4" s="2" t="s">
        <v>1</v>
      </c>
      <c r="B4">
        <v>2088</v>
      </c>
      <c r="C4" t="s">
        <v>29</v>
      </c>
    </row>
    <row r="6" spans="1:5" x14ac:dyDescent="0.2">
      <c r="A6" s="2" t="s">
        <v>2</v>
      </c>
      <c r="C6" t="s">
        <v>30</v>
      </c>
      <c r="E6" t="s">
        <v>31</v>
      </c>
    </row>
    <row r="8" spans="1:5" x14ac:dyDescent="0.2">
      <c r="A8" s="2" t="s">
        <v>3</v>
      </c>
      <c r="B8">
        <v>4784</v>
      </c>
      <c r="C8" t="s">
        <v>30</v>
      </c>
    </row>
    <row r="10" spans="1:5" x14ac:dyDescent="0.2">
      <c r="A10" s="2" t="s">
        <v>4</v>
      </c>
      <c r="B10">
        <v>6187</v>
      </c>
      <c r="C10" t="s">
        <v>30</v>
      </c>
    </row>
    <row r="12" spans="1:5" x14ac:dyDescent="0.2">
      <c r="A12" s="2" t="s">
        <v>5</v>
      </c>
      <c r="B12">
        <v>3729</v>
      </c>
      <c r="C12" t="s">
        <v>30</v>
      </c>
    </row>
    <row r="14" spans="1:5" x14ac:dyDescent="0.2">
      <c r="A14" s="2" t="s">
        <v>6</v>
      </c>
      <c r="C14" t="s">
        <v>29</v>
      </c>
      <c r="E14" t="s">
        <v>31</v>
      </c>
    </row>
    <row r="16" spans="1:5" x14ac:dyDescent="0.2">
      <c r="A16" s="2" t="s">
        <v>7</v>
      </c>
      <c r="B16">
        <v>719</v>
      </c>
      <c r="C16" t="s">
        <v>30</v>
      </c>
    </row>
    <row r="18" spans="1:5" x14ac:dyDescent="0.2">
      <c r="A18" s="2" t="s">
        <v>8</v>
      </c>
      <c r="B18">
        <v>903</v>
      </c>
      <c r="C18" t="s">
        <v>29</v>
      </c>
    </row>
    <row r="20" spans="1:5" x14ac:dyDescent="0.2">
      <c r="A20" s="2" t="s">
        <v>9</v>
      </c>
      <c r="B20">
        <v>10918</v>
      </c>
      <c r="C20" t="s">
        <v>30</v>
      </c>
    </row>
    <row r="22" spans="1:5" x14ac:dyDescent="0.2">
      <c r="A22" s="2" t="s">
        <v>10</v>
      </c>
      <c r="B22">
        <v>1683</v>
      </c>
      <c r="C22" t="s">
        <v>29</v>
      </c>
    </row>
    <row r="24" spans="1:5" x14ac:dyDescent="0.2">
      <c r="A24" s="2" t="s">
        <v>11</v>
      </c>
      <c r="B24">
        <v>14112</v>
      </c>
      <c r="C24" t="s">
        <v>30</v>
      </c>
    </row>
    <row r="26" spans="1:5" x14ac:dyDescent="0.2">
      <c r="A26" s="2" t="s">
        <v>12</v>
      </c>
      <c r="B26">
        <v>12406</v>
      </c>
      <c r="C26" t="s">
        <v>30</v>
      </c>
    </row>
    <row r="28" spans="1:5" x14ac:dyDescent="0.2">
      <c r="A28" s="2" t="s">
        <v>13</v>
      </c>
      <c r="B28">
        <v>1659</v>
      </c>
      <c r="C28" t="s">
        <v>29</v>
      </c>
    </row>
    <row r="30" spans="1:5" x14ac:dyDescent="0.2">
      <c r="A30" s="2" t="s">
        <v>14</v>
      </c>
      <c r="B30">
        <v>2152</v>
      </c>
      <c r="C30" t="s">
        <v>30</v>
      </c>
    </row>
    <row r="32" spans="1:5" x14ac:dyDescent="0.2">
      <c r="A32" s="2" t="s">
        <v>15</v>
      </c>
      <c r="C32" t="s">
        <v>30</v>
      </c>
      <c r="E32" t="s">
        <v>31</v>
      </c>
    </row>
    <row r="34" spans="1:3" x14ac:dyDescent="0.2">
      <c r="A34" s="2" t="s">
        <v>16</v>
      </c>
      <c r="B34">
        <v>685</v>
      </c>
      <c r="C34" t="s">
        <v>29</v>
      </c>
    </row>
    <row r="36" spans="1:3" x14ac:dyDescent="0.2">
      <c r="A36" s="2" t="s">
        <v>17</v>
      </c>
      <c r="B36">
        <v>5843</v>
      </c>
      <c r="C36" t="s">
        <v>30</v>
      </c>
    </row>
    <row r="38" spans="1:3" x14ac:dyDescent="0.2">
      <c r="A38" s="2" t="s">
        <v>18</v>
      </c>
      <c r="B38">
        <v>20141</v>
      </c>
      <c r="C38" t="s">
        <v>30</v>
      </c>
    </row>
    <row r="40" spans="1:3" x14ac:dyDescent="0.2">
      <c r="A40" s="2" t="s">
        <v>19</v>
      </c>
      <c r="B40">
        <v>2982</v>
      </c>
      <c r="C40" t="s">
        <v>30</v>
      </c>
    </row>
    <row r="42" spans="1:3" x14ac:dyDescent="0.2">
      <c r="A42" s="2" t="s">
        <v>20</v>
      </c>
      <c r="B42">
        <v>6655</v>
      </c>
      <c r="C42" t="s">
        <v>29</v>
      </c>
    </row>
    <row r="44" spans="1:3" x14ac:dyDescent="0.2">
      <c r="A44" s="2" t="s">
        <v>21</v>
      </c>
      <c r="B44">
        <v>1555</v>
      </c>
      <c r="C44" t="s">
        <v>29</v>
      </c>
    </row>
    <row r="46" spans="1:3" x14ac:dyDescent="0.2">
      <c r="A46" s="2" t="s">
        <v>22</v>
      </c>
      <c r="B46">
        <v>919</v>
      </c>
      <c r="C46" t="s">
        <v>29</v>
      </c>
    </row>
    <row r="48" spans="1:3" x14ac:dyDescent="0.2">
      <c r="A48" s="2" t="s">
        <v>23</v>
      </c>
      <c r="B48">
        <v>949</v>
      </c>
      <c r="C48" t="s">
        <v>29</v>
      </c>
    </row>
    <row r="50" spans="1:5" x14ac:dyDescent="0.2">
      <c r="A50" s="2" t="s">
        <v>24</v>
      </c>
      <c r="B50">
        <v>2567</v>
      </c>
      <c r="C50" t="s">
        <v>30</v>
      </c>
    </row>
    <row r="52" spans="1:5" x14ac:dyDescent="0.2">
      <c r="A52" s="2" t="s">
        <v>25</v>
      </c>
      <c r="C52" t="s">
        <v>29</v>
      </c>
      <c r="E52" t="s">
        <v>31</v>
      </c>
    </row>
    <row r="54" spans="1:5" x14ac:dyDescent="0.2">
      <c r="A54" s="2" t="s">
        <v>26</v>
      </c>
      <c r="B54">
        <v>10913</v>
      </c>
      <c r="C54" t="s">
        <v>29</v>
      </c>
    </row>
  </sheetData>
  <hyperlinks>
    <hyperlink ref="A4" r:id="rId1" display="https://www.gu.se/om-universitetet/hitta-person/monikabauhr" xr:uid="{0A676461-ACFA-644D-A1D4-422DF6D29C68}"/>
    <hyperlink ref="A6" r:id="rId2" display="https://www.gu.se/om-universitetet/hitta-person/ulfbjereld" xr:uid="{A1188A4B-025B-E348-BC60-B53EB93D563A}"/>
    <hyperlink ref="A8" r:id="rId3" display="https://www.gu.se/om-universitetet/hitta-person/sverkerjagers" xr:uid="{986FC99F-A8FA-E04C-9476-64A186933B50}"/>
    <hyperlink ref="A10" r:id="rId4" display="https://www.gu.se/om-universitetet/hitta-person/nicholascharron" xr:uid="{CA236F9A-4A06-4342-9487-0319E3DC4CDF}"/>
    <hyperlink ref="A12" r:id="rId5" display="https://www.gu.se/om-universitetet/hitta-person/carldahlstrom" xr:uid="{7E7A9F2E-B153-3A43-A881-75DF1DB14745}"/>
    <hyperlink ref="A14" r:id="rId6" display="https://www.gu.se/om-universitetet/hitta-person/mariedemker" xr:uid="{5F6F5B51-F7A4-954B-A381-8B5C578A6401}"/>
    <hyperlink ref="A16" r:id="rId7" display="https://www.gu.se/om-universitetet/hitta-person/goranduus-otterstrom" xr:uid="{050712B2-1943-4C46-B109-8DAFA1C8AB78}"/>
    <hyperlink ref="A18" r:id="rId8" display="https://www.gu.se/om-universitetet/hitta-person/ann-marieekengren" xr:uid="{8A88E81D-31A7-D645-9153-9FAC9FF6B086}"/>
    <hyperlink ref="A20" r:id="rId9" display="https://www.gu.se/om-universitetet/hitta-person/henrikoscarsson" xr:uid="{10EE37A2-5796-4D43-80CC-E74B7FF15138}"/>
    <hyperlink ref="A22" r:id="rId10" display="https://www.gu.se/om-universitetet/hitta-person/linaeriksson" xr:uid="{EF2B7B4C-96FD-8840-9221-A3873961733E}"/>
    <hyperlink ref="A24" r:id="rId11" display="https://www.gu.se/om-universitetet/hitta-person/peteresaiasson" xr:uid="{86975F68-E864-E44E-AF46-DA7917ACF594}"/>
    <hyperlink ref="A26" r:id="rId12" display="https://www.gu.se/om-universitetet/hitta-person/mikaelgilljam" xr:uid="{D31CB993-C8FA-CA49-8965-53684C995213}"/>
    <hyperlink ref="A28" r:id="rId13" display="https://www.gu.se/om-universitetet/hitta-person/marciagrimes" xr:uid="{8BB98BE5-6A32-3D49-8770-CC41145EF965}"/>
    <hyperlink ref="A30" r:id="rId14" display="https://www.gu.se/om-universitetet/hitta-person/jonashinnfors" xr:uid="{6042C99D-24BB-FD4F-9E37-2B880F415F93}"/>
    <hyperlink ref="A32" r:id="rId15" display="https://www.gu.se/om-universitetet/hitta-person/adrianhyde-price" xr:uid="{CABCAA42-8598-3541-A731-E04082B2C2BB}"/>
    <hyperlink ref="A34" r:id="rId16" display="https://www.gu.se/om-universitetet/hitta-person/ann-kristinkolln" xr:uid="{E1B91C9C-3FEA-EE4B-8B9D-203E8EF7DAF9}"/>
    <hyperlink ref="A36" r:id="rId17" display="https://www.gu.se/om-universitetet/hitta-person/victorlapuentegine" xr:uid="{E6325EF6-A98A-1745-8681-B808492B506E}"/>
    <hyperlink ref="A38" r:id="rId18" display="https://www.gu.se/om-universitetet/hitta-person/staffanilindberg" xr:uid="{3D0FD41A-43D3-0341-A7AA-996C684D7438}"/>
    <hyperlink ref="A40" r:id="rId19" display="https://www.gu.se/om-universitetet/hitta-person/johanneslindvall" xr:uid="{FF2FF004-940A-7444-BE78-4EE97C0E7B11}"/>
    <hyperlink ref="A42" r:id="rId20" display="https://www.gu.se/om-universitetet/hitta-person/ellenlust" xr:uid="{51B8EB5D-4CC6-1D45-9AE9-A810F433EEAC}"/>
    <hyperlink ref="A44" r:id="rId21" display="https://www.gu.se/om-universitetet/hitta-person/elinnaurin" xr:uid="{DAD06974-263C-B743-8220-48755E64711B}"/>
    <hyperlink ref="A46" r:id="rId22" display="https://www.gu.se/om-universitetet/hitta-person/marinanistotskaya" xr:uid="{38C0FE26-EA8B-A94E-B78E-2A04C0EDEFE9}"/>
    <hyperlink ref="A48" r:id="rId23" display="https://www.gu.se/om-universitetet/hitta-person/helenastensota" xr:uid="{B680E830-09FA-764A-AE98-D4577B09C901}"/>
    <hyperlink ref="A50" r:id="rId24" display="https://www.gu.se/om-universitetet/hitta-person/mikaelpersson3" xr:uid="{A48A33F8-90D3-BF4B-9F56-24DA63E6EC68}"/>
    <hyperlink ref="A52" r:id="rId25" display="https://www.gu.se/om-universitetet/hitta-person/anntowns" xr:uid="{2734E34F-B4F1-2443-BCD0-667DB4BCC894}"/>
    <hyperlink ref="A54" r:id="rId26" display="https://www.gu.se/om-universitetet/hitta-person/lenawangnerud" xr:uid="{71AB601A-9272-8E40-90AB-57AC2BA166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0591-2D71-964C-AC7E-181B044EE329}">
  <dimension ref="A1:AA133"/>
  <sheetViews>
    <sheetView tabSelected="1" zoomScale="75" zoomScaleNormal="227" workbookViewId="0">
      <selection activeCell="E58" sqref="E58"/>
    </sheetView>
  </sheetViews>
  <sheetFormatPr baseColWidth="10" defaultRowHeight="16" x14ac:dyDescent="0.2"/>
  <cols>
    <col min="1" max="1" width="21.83203125" customWidth="1"/>
    <col min="2" max="2" width="24.1640625" customWidth="1"/>
    <col min="4" max="4" width="33.5" customWidth="1"/>
    <col min="5" max="5" width="10.83203125" style="3"/>
    <col min="6" max="6" width="11.1640625" style="4" bestFit="1" customWidth="1"/>
    <col min="9" max="9" width="22.5" customWidth="1"/>
    <col min="11" max="11" width="23.5" customWidth="1"/>
    <col min="13" max="13" width="35.1640625" customWidth="1"/>
    <col min="17" max="17" width="23.6640625" customWidth="1"/>
    <col min="20" max="20" width="23.83203125" customWidth="1"/>
    <col min="23" max="23" width="23" customWidth="1"/>
    <col min="26" max="26" width="21.6640625" customWidth="1"/>
  </cols>
  <sheetData>
    <row r="1" spans="1:27" x14ac:dyDescent="0.2">
      <c r="B1" t="s">
        <v>27</v>
      </c>
      <c r="C1" t="s">
        <v>28</v>
      </c>
      <c r="D1" t="s">
        <v>54</v>
      </c>
      <c r="E1" s="3" t="s">
        <v>32</v>
      </c>
      <c r="F1" s="4" t="s">
        <v>30</v>
      </c>
      <c r="G1" t="s">
        <v>41</v>
      </c>
    </row>
    <row r="2" spans="1:27" ht="141" customHeight="1" x14ac:dyDescent="0.25">
      <c r="A2" s="1" t="s">
        <v>0</v>
      </c>
      <c r="B2" s="6"/>
      <c r="C2" s="6"/>
      <c r="D2" s="6" t="s">
        <v>55</v>
      </c>
      <c r="E2" s="7"/>
      <c r="F2" s="8"/>
      <c r="G2" s="6"/>
      <c r="H2" s="6"/>
    </row>
    <row r="3" spans="1:27" ht="65" customHeight="1" x14ac:dyDescent="0.2">
      <c r="I3" s="10" t="s">
        <v>56</v>
      </c>
      <c r="K3" s="10" t="s">
        <v>58</v>
      </c>
      <c r="Q3" t="s">
        <v>39</v>
      </c>
      <c r="R3">
        <v>106</v>
      </c>
      <c r="T3" t="s">
        <v>42</v>
      </c>
      <c r="U3">
        <v>426</v>
      </c>
      <c r="W3" t="s">
        <v>43</v>
      </c>
      <c r="X3">
        <v>21</v>
      </c>
      <c r="Z3" t="s">
        <v>46</v>
      </c>
      <c r="AA3">
        <v>394</v>
      </c>
    </row>
    <row r="4" spans="1:27" x14ac:dyDescent="0.2">
      <c r="A4" s="2" t="s">
        <v>1</v>
      </c>
      <c r="B4" s="3">
        <v>2088</v>
      </c>
      <c r="C4" s="3" t="s">
        <v>29</v>
      </c>
      <c r="E4" s="3">
        <v>2088</v>
      </c>
      <c r="I4" s="11">
        <v>685</v>
      </c>
      <c r="K4" s="23">
        <v>719</v>
      </c>
      <c r="L4" s="9"/>
      <c r="R4">
        <v>5</v>
      </c>
      <c r="U4">
        <v>195</v>
      </c>
      <c r="X4">
        <v>14</v>
      </c>
      <c r="AA4">
        <v>304</v>
      </c>
    </row>
    <row r="5" spans="1:27" x14ac:dyDescent="0.2">
      <c r="I5" s="11">
        <v>903</v>
      </c>
      <c r="K5" s="17">
        <v>2152</v>
      </c>
      <c r="L5" s="9"/>
      <c r="R5">
        <v>107</v>
      </c>
      <c r="U5">
        <v>55</v>
      </c>
      <c r="X5">
        <v>6</v>
      </c>
      <c r="AA5">
        <v>236</v>
      </c>
    </row>
    <row r="6" spans="1:27" x14ac:dyDescent="0.2">
      <c r="A6" s="5" t="s">
        <v>2</v>
      </c>
      <c r="B6">
        <v>2390</v>
      </c>
      <c r="C6" t="s">
        <v>30</v>
      </c>
      <c r="D6" t="s">
        <v>31</v>
      </c>
      <c r="G6" s="4">
        <v>2390</v>
      </c>
      <c r="I6" s="11">
        <v>919</v>
      </c>
      <c r="K6" s="17">
        <v>2567</v>
      </c>
      <c r="L6" s="9"/>
      <c r="R6">
        <v>22</v>
      </c>
      <c r="U6">
        <v>1134</v>
      </c>
      <c r="X6">
        <v>24</v>
      </c>
      <c r="AA6">
        <v>166</v>
      </c>
    </row>
    <row r="7" spans="1:27" x14ac:dyDescent="0.2">
      <c r="I7" s="11">
        <v>949</v>
      </c>
      <c r="K7" s="17">
        <v>2982</v>
      </c>
      <c r="L7" s="9"/>
      <c r="R7">
        <v>94</v>
      </c>
      <c r="U7">
        <v>135</v>
      </c>
      <c r="X7">
        <v>6</v>
      </c>
      <c r="AA7">
        <v>133</v>
      </c>
    </row>
    <row r="8" spans="1:27" x14ac:dyDescent="0.2">
      <c r="A8" s="2" t="s">
        <v>3</v>
      </c>
      <c r="B8">
        <v>4784</v>
      </c>
      <c r="C8" t="s">
        <v>30</v>
      </c>
      <c r="F8" s="4">
        <v>4784</v>
      </c>
      <c r="I8" s="11">
        <v>1555</v>
      </c>
      <c r="K8" s="17">
        <v>3729</v>
      </c>
      <c r="L8" s="9"/>
      <c r="R8">
        <v>66</v>
      </c>
      <c r="U8">
        <v>63</v>
      </c>
      <c r="X8">
        <v>19</v>
      </c>
      <c r="AA8">
        <v>108</v>
      </c>
    </row>
    <row r="9" spans="1:27" x14ac:dyDescent="0.2">
      <c r="I9" s="11">
        <v>1659</v>
      </c>
      <c r="K9" s="17">
        <v>4784</v>
      </c>
      <c r="L9" s="9"/>
      <c r="R9">
        <v>10</v>
      </c>
      <c r="U9">
        <v>164</v>
      </c>
      <c r="X9">
        <v>106</v>
      </c>
      <c r="AA9">
        <v>100</v>
      </c>
    </row>
    <row r="10" spans="1:27" x14ac:dyDescent="0.2">
      <c r="A10" s="2" t="s">
        <v>4</v>
      </c>
      <c r="B10">
        <v>6187</v>
      </c>
      <c r="C10" t="s">
        <v>30</v>
      </c>
      <c r="F10" s="4">
        <v>6187</v>
      </c>
      <c r="I10" s="11">
        <v>1683</v>
      </c>
      <c r="K10" s="17">
        <v>6187</v>
      </c>
      <c r="L10" s="16"/>
      <c r="R10">
        <v>34</v>
      </c>
      <c r="U10">
        <v>235</v>
      </c>
      <c r="X10">
        <v>13</v>
      </c>
      <c r="AA10">
        <v>102</v>
      </c>
    </row>
    <row r="11" spans="1:27" x14ac:dyDescent="0.2">
      <c r="I11" s="11">
        <v>2088</v>
      </c>
      <c r="K11" s="17">
        <v>6187</v>
      </c>
      <c r="L11" s="9"/>
      <c r="R11">
        <v>47</v>
      </c>
      <c r="U11">
        <v>193</v>
      </c>
      <c r="X11">
        <v>67</v>
      </c>
      <c r="AA11">
        <v>105</v>
      </c>
    </row>
    <row r="12" spans="1:27" x14ac:dyDescent="0.2">
      <c r="A12" s="2" t="s">
        <v>5</v>
      </c>
      <c r="B12">
        <v>3729</v>
      </c>
      <c r="C12" t="s">
        <v>30</v>
      </c>
      <c r="F12" s="4">
        <v>3729</v>
      </c>
      <c r="I12" s="11">
        <v>6655</v>
      </c>
      <c r="K12" s="17">
        <v>10918</v>
      </c>
      <c r="L12" s="9"/>
      <c r="M12" t="s">
        <v>38</v>
      </c>
      <c r="R12">
        <v>10</v>
      </c>
      <c r="U12">
        <v>112</v>
      </c>
      <c r="X12">
        <v>13</v>
      </c>
      <c r="AA12">
        <v>65</v>
      </c>
    </row>
    <row r="13" spans="1:27" x14ac:dyDescent="0.2">
      <c r="I13" s="12">
        <v>10913</v>
      </c>
      <c r="K13" s="17">
        <v>12406</v>
      </c>
      <c r="L13" s="9"/>
      <c r="M13" t="s">
        <v>37</v>
      </c>
      <c r="R13">
        <v>7</v>
      </c>
      <c r="U13">
        <v>65</v>
      </c>
      <c r="X13">
        <v>52</v>
      </c>
      <c r="AA13">
        <v>71</v>
      </c>
    </row>
    <row r="14" spans="1:27" x14ac:dyDescent="0.2">
      <c r="A14" s="2" t="s">
        <v>6</v>
      </c>
      <c r="B14">
        <v>2863</v>
      </c>
      <c r="C14" t="s">
        <v>29</v>
      </c>
      <c r="D14" t="s">
        <v>31</v>
      </c>
      <c r="G14" s="3">
        <v>2863</v>
      </c>
      <c r="I14" s="9"/>
      <c r="K14" s="17">
        <v>14112</v>
      </c>
      <c r="L14" s="16"/>
      <c r="M14" s="22"/>
      <c r="N14" s="22"/>
      <c r="R14">
        <v>8</v>
      </c>
      <c r="U14">
        <v>82</v>
      </c>
      <c r="X14">
        <v>31</v>
      </c>
      <c r="AA14">
        <v>46</v>
      </c>
    </row>
    <row r="15" spans="1:27" x14ac:dyDescent="0.2">
      <c r="I15" s="14" t="s">
        <v>57</v>
      </c>
      <c r="K15" s="18">
        <v>20141</v>
      </c>
      <c r="L15" s="16"/>
      <c r="M15" s="22"/>
      <c r="N15" s="22"/>
      <c r="R15">
        <v>9</v>
      </c>
      <c r="U15">
        <v>57</v>
      </c>
      <c r="X15">
        <v>23</v>
      </c>
      <c r="AA15">
        <v>15</v>
      </c>
    </row>
    <row r="16" spans="1:27" x14ac:dyDescent="0.2">
      <c r="A16" s="2" t="s">
        <v>7</v>
      </c>
      <c r="B16">
        <v>719</v>
      </c>
      <c r="C16" t="s">
        <v>30</v>
      </c>
      <c r="F16" s="4">
        <v>719</v>
      </c>
      <c r="I16" s="15"/>
      <c r="K16" s="20" t="s">
        <v>59</v>
      </c>
      <c r="L16" s="16"/>
      <c r="M16" s="22"/>
      <c r="N16" s="22"/>
      <c r="R16">
        <v>7</v>
      </c>
      <c r="U16">
        <v>103</v>
      </c>
      <c r="X16">
        <v>47</v>
      </c>
      <c r="AA16">
        <v>67</v>
      </c>
    </row>
    <row r="17" spans="1:27" x14ac:dyDescent="0.2">
      <c r="I17" s="15"/>
      <c r="K17" s="21"/>
      <c r="L17" s="22"/>
      <c r="M17" s="22"/>
      <c r="N17" s="22"/>
      <c r="R17">
        <v>6</v>
      </c>
      <c r="U17">
        <v>41</v>
      </c>
      <c r="X17">
        <v>19</v>
      </c>
      <c r="AA17">
        <v>18</v>
      </c>
    </row>
    <row r="18" spans="1:27" x14ac:dyDescent="0.2">
      <c r="A18" s="2" t="s">
        <v>8</v>
      </c>
      <c r="B18" s="3">
        <v>903</v>
      </c>
      <c r="C18" s="3" t="s">
        <v>29</v>
      </c>
      <c r="E18" s="3">
        <v>903</v>
      </c>
      <c r="I18" s="15"/>
      <c r="K18" s="21"/>
      <c r="L18" s="22"/>
      <c r="M18" s="22"/>
      <c r="N18" s="22"/>
      <c r="R18">
        <v>3</v>
      </c>
      <c r="U18">
        <v>79</v>
      </c>
      <c r="X18">
        <v>35</v>
      </c>
      <c r="AA18">
        <v>41</v>
      </c>
    </row>
    <row r="19" spans="1:27" x14ac:dyDescent="0.2">
      <c r="I19" s="11">
        <v>685</v>
      </c>
      <c r="K19" s="17">
        <v>719</v>
      </c>
      <c r="R19">
        <v>18</v>
      </c>
      <c r="U19">
        <v>33</v>
      </c>
      <c r="X19">
        <v>10</v>
      </c>
      <c r="AA19">
        <v>30</v>
      </c>
    </row>
    <row r="20" spans="1:27" x14ac:dyDescent="0.2">
      <c r="A20" s="2" t="s">
        <v>9</v>
      </c>
      <c r="B20">
        <v>10918</v>
      </c>
      <c r="C20" t="s">
        <v>30</v>
      </c>
      <c r="F20" s="4">
        <v>10918</v>
      </c>
      <c r="I20" s="11">
        <v>903</v>
      </c>
      <c r="K20" s="19">
        <v>2152</v>
      </c>
      <c r="M20" t="s">
        <v>62</v>
      </c>
      <c r="R20">
        <v>4</v>
      </c>
      <c r="U20">
        <v>22</v>
      </c>
      <c r="X20">
        <v>8</v>
      </c>
      <c r="AA20">
        <v>20</v>
      </c>
    </row>
    <row r="21" spans="1:27" x14ac:dyDescent="0.2">
      <c r="I21" s="11">
        <v>919</v>
      </c>
      <c r="K21" s="19">
        <v>2390</v>
      </c>
      <c r="R21">
        <v>1148</v>
      </c>
      <c r="U21">
        <v>56</v>
      </c>
      <c r="X21">
        <v>34</v>
      </c>
      <c r="AA21">
        <v>1</v>
      </c>
    </row>
    <row r="22" spans="1:27" x14ac:dyDescent="0.2">
      <c r="A22" s="2" t="s">
        <v>10</v>
      </c>
      <c r="B22" s="3">
        <v>1683</v>
      </c>
      <c r="C22" s="3" t="s">
        <v>29</v>
      </c>
      <c r="E22" s="3">
        <v>1683</v>
      </c>
      <c r="I22" s="11">
        <v>949</v>
      </c>
      <c r="K22" s="17">
        <v>2567</v>
      </c>
      <c r="M22" t="s">
        <v>48</v>
      </c>
      <c r="R22">
        <v>2</v>
      </c>
      <c r="U22">
        <v>15</v>
      </c>
      <c r="X22">
        <v>40</v>
      </c>
      <c r="AA22">
        <v>6</v>
      </c>
    </row>
    <row r="23" spans="1:27" x14ac:dyDescent="0.2">
      <c r="I23" s="11">
        <v>1555</v>
      </c>
      <c r="K23" s="17">
        <v>2982</v>
      </c>
      <c r="M23" t="s">
        <v>49</v>
      </c>
      <c r="R23">
        <v>2</v>
      </c>
      <c r="U23">
        <v>19</v>
      </c>
      <c r="X23">
        <v>37</v>
      </c>
      <c r="AA23">
        <v>24</v>
      </c>
    </row>
    <row r="24" spans="1:27" x14ac:dyDescent="0.2">
      <c r="A24" s="5" t="s">
        <v>11</v>
      </c>
      <c r="B24">
        <v>14112</v>
      </c>
      <c r="C24" t="s">
        <v>30</v>
      </c>
      <c r="F24" s="4">
        <v>14112</v>
      </c>
      <c r="I24" s="11">
        <v>1659</v>
      </c>
      <c r="K24" s="17">
        <v>3729</v>
      </c>
      <c r="R24">
        <v>2</v>
      </c>
      <c r="U24">
        <v>15</v>
      </c>
      <c r="X24">
        <v>7</v>
      </c>
      <c r="AA24">
        <v>16</v>
      </c>
    </row>
    <row r="25" spans="1:27" x14ac:dyDescent="0.2">
      <c r="I25" s="11">
        <v>1683</v>
      </c>
      <c r="K25" s="19">
        <v>3992</v>
      </c>
      <c r="M25" t="s">
        <v>63</v>
      </c>
      <c r="O25">
        <f>AVERAGE(I19:I30)</f>
        <v>2792.8333333333335</v>
      </c>
      <c r="R25">
        <v>9</v>
      </c>
      <c r="U25">
        <v>18</v>
      </c>
      <c r="X25">
        <v>31</v>
      </c>
      <c r="AA25">
        <v>8</v>
      </c>
    </row>
    <row r="26" spans="1:27" x14ac:dyDescent="0.2">
      <c r="A26" s="5" t="s">
        <v>12</v>
      </c>
      <c r="B26">
        <v>12406</v>
      </c>
      <c r="C26" t="s">
        <v>30</v>
      </c>
      <c r="F26" s="4">
        <v>12406</v>
      </c>
      <c r="I26" s="11">
        <v>2088</v>
      </c>
      <c r="K26" s="17">
        <v>4784</v>
      </c>
      <c r="M26" t="s">
        <v>64</v>
      </c>
      <c r="O26">
        <f>AVERAGE(K19:K32)</f>
        <v>6637.2857142857147</v>
      </c>
      <c r="R26">
        <v>1</v>
      </c>
      <c r="U26">
        <v>14</v>
      </c>
      <c r="X26">
        <v>5</v>
      </c>
      <c r="AA26">
        <v>35</v>
      </c>
    </row>
    <row r="27" spans="1:27" x14ac:dyDescent="0.2">
      <c r="I27" s="11">
        <v>2642</v>
      </c>
      <c r="K27" s="17">
        <v>5843</v>
      </c>
      <c r="M27" t="s">
        <v>61</v>
      </c>
      <c r="O27">
        <f>MEDIAN(I19:I30)</f>
        <v>1671</v>
      </c>
      <c r="R27">
        <v>5</v>
      </c>
      <c r="U27">
        <v>16</v>
      </c>
      <c r="X27">
        <v>5</v>
      </c>
      <c r="AA27">
        <v>5</v>
      </c>
    </row>
    <row r="28" spans="1:27" x14ac:dyDescent="0.2">
      <c r="A28" s="2" t="s">
        <v>13</v>
      </c>
      <c r="B28" s="3">
        <v>1659</v>
      </c>
      <c r="C28" s="3" t="s">
        <v>29</v>
      </c>
      <c r="E28" s="3">
        <v>1659</v>
      </c>
      <c r="I28" s="11">
        <v>2863</v>
      </c>
      <c r="K28" s="17">
        <v>6187</v>
      </c>
      <c r="M28" t="s">
        <v>60</v>
      </c>
      <c r="O28">
        <f>MEDIAN(K19:K32)</f>
        <v>4388</v>
      </c>
      <c r="R28">
        <v>4</v>
      </c>
      <c r="U28">
        <v>18</v>
      </c>
      <c r="X28">
        <v>3</v>
      </c>
      <c r="AA28">
        <v>4</v>
      </c>
    </row>
    <row r="29" spans="1:27" x14ac:dyDescent="0.2">
      <c r="I29" s="11">
        <v>6655</v>
      </c>
      <c r="K29" s="17">
        <v>10918</v>
      </c>
      <c r="R29">
        <v>58</v>
      </c>
      <c r="U29">
        <v>15</v>
      </c>
      <c r="X29">
        <v>3</v>
      </c>
      <c r="AA29">
        <v>15</v>
      </c>
    </row>
    <row r="30" spans="1:27" x14ac:dyDescent="0.2">
      <c r="A30" s="5" t="s">
        <v>14</v>
      </c>
      <c r="B30">
        <v>2152</v>
      </c>
      <c r="C30" t="s">
        <v>30</v>
      </c>
      <c r="F30" s="4">
        <v>2152</v>
      </c>
      <c r="I30" s="12">
        <v>10913</v>
      </c>
      <c r="K30" s="19">
        <v>12406</v>
      </c>
      <c r="M30" t="s">
        <v>50</v>
      </c>
      <c r="O30">
        <f>AVERAGE(K35:K43)</f>
        <v>6430</v>
      </c>
      <c r="R30">
        <v>51</v>
      </c>
      <c r="U30">
        <v>6</v>
      </c>
      <c r="X30">
        <v>3</v>
      </c>
      <c r="AA30">
        <v>8</v>
      </c>
    </row>
    <row r="31" spans="1:27" x14ac:dyDescent="0.2">
      <c r="I31" s="9"/>
      <c r="K31" s="19">
        <v>14112</v>
      </c>
      <c r="M31" t="s">
        <v>51</v>
      </c>
      <c r="O31">
        <f>MEDIAN(K35:K43)</f>
        <v>4784</v>
      </c>
      <c r="R31">
        <v>2</v>
      </c>
      <c r="U31">
        <v>19</v>
      </c>
      <c r="X31">
        <v>1148</v>
      </c>
      <c r="AA31">
        <v>14</v>
      </c>
    </row>
    <row r="32" spans="1:27" x14ac:dyDescent="0.2">
      <c r="A32" s="5" t="s">
        <v>15</v>
      </c>
      <c r="B32">
        <v>3992</v>
      </c>
      <c r="C32" t="s">
        <v>30</v>
      </c>
      <c r="D32" t="s">
        <v>31</v>
      </c>
      <c r="G32" s="4">
        <v>3992</v>
      </c>
      <c r="I32" s="9"/>
      <c r="K32" s="18">
        <v>20141</v>
      </c>
      <c r="R32">
        <v>35</v>
      </c>
      <c r="U32">
        <v>19</v>
      </c>
      <c r="X32">
        <v>2</v>
      </c>
      <c r="AA32">
        <v>5</v>
      </c>
    </row>
    <row r="33" spans="1:27" x14ac:dyDescent="0.2">
      <c r="I33" s="9"/>
      <c r="K33" s="9"/>
      <c r="R33">
        <v>29</v>
      </c>
      <c r="U33">
        <v>17</v>
      </c>
      <c r="X33">
        <v>9</v>
      </c>
      <c r="AA33">
        <v>12</v>
      </c>
    </row>
    <row r="34" spans="1:27" ht="68" x14ac:dyDescent="0.2">
      <c r="A34" s="2" t="s">
        <v>16</v>
      </c>
      <c r="B34" s="3">
        <v>685</v>
      </c>
      <c r="C34" s="3" t="s">
        <v>29</v>
      </c>
      <c r="E34" s="3">
        <v>685</v>
      </c>
      <c r="I34" s="9"/>
      <c r="K34" s="13" t="s">
        <v>65</v>
      </c>
      <c r="M34" t="s">
        <v>52</v>
      </c>
      <c r="R34">
        <v>27</v>
      </c>
      <c r="U34">
        <v>11</v>
      </c>
      <c r="X34">
        <v>7</v>
      </c>
      <c r="AA34">
        <v>11</v>
      </c>
    </row>
    <row r="35" spans="1:27" x14ac:dyDescent="0.2">
      <c r="I35" s="9"/>
      <c r="K35" s="17">
        <v>719</v>
      </c>
      <c r="M35" t="s">
        <v>53</v>
      </c>
      <c r="R35">
        <v>25</v>
      </c>
      <c r="U35">
        <v>14</v>
      </c>
      <c r="X35">
        <v>5</v>
      </c>
      <c r="AA35">
        <v>6</v>
      </c>
    </row>
    <row r="36" spans="1:27" x14ac:dyDescent="0.2">
      <c r="A36" s="2" t="s">
        <v>17</v>
      </c>
      <c r="B36">
        <v>5843</v>
      </c>
      <c r="C36" t="s">
        <v>30</v>
      </c>
      <c r="F36" s="4">
        <v>5843</v>
      </c>
      <c r="I36" s="9"/>
      <c r="K36" s="17">
        <v>2567</v>
      </c>
      <c r="R36">
        <v>22</v>
      </c>
      <c r="U36">
        <v>9</v>
      </c>
      <c r="X36">
        <v>9</v>
      </c>
      <c r="AA36">
        <v>12</v>
      </c>
    </row>
    <row r="37" spans="1:27" x14ac:dyDescent="0.2">
      <c r="I37" s="9"/>
      <c r="K37" s="17">
        <v>2982</v>
      </c>
      <c r="M37" s="6"/>
      <c r="R37">
        <v>21</v>
      </c>
      <c r="U37">
        <v>9</v>
      </c>
      <c r="X37">
        <v>102</v>
      </c>
      <c r="AA37">
        <v>94</v>
      </c>
    </row>
    <row r="38" spans="1:27" x14ac:dyDescent="0.2">
      <c r="A38" s="2" t="s">
        <v>18</v>
      </c>
      <c r="B38">
        <v>20141</v>
      </c>
      <c r="C38" t="s">
        <v>30</v>
      </c>
      <c r="F38" s="4">
        <v>20141</v>
      </c>
      <c r="I38" s="9"/>
      <c r="K38" s="17">
        <v>3729</v>
      </c>
      <c r="R38">
        <v>12</v>
      </c>
      <c r="U38">
        <v>8</v>
      </c>
      <c r="X38">
        <v>7</v>
      </c>
      <c r="AA38">
        <v>196</v>
      </c>
    </row>
    <row r="39" spans="1:27" x14ac:dyDescent="0.2">
      <c r="I39" s="9"/>
      <c r="K39" s="17">
        <v>4784</v>
      </c>
      <c r="R39">
        <v>20</v>
      </c>
      <c r="U39">
        <v>11</v>
      </c>
      <c r="X39">
        <v>4</v>
      </c>
      <c r="AA39">
        <v>3</v>
      </c>
    </row>
    <row r="40" spans="1:27" x14ac:dyDescent="0.2">
      <c r="A40" s="2" t="s">
        <v>19</v>
      </c>
      <c r="B40">
        <v>2982</v>
      </c>
      <c r="C40" t="s">
        <v>30</v>
      </c>
      <c r="F40" s="4">
        <v>2982</v>
      </c>
      <c r="I40" s="9"/>
      <c r="K40" s="17">
        <v>5843</v>
      </c>
      <c r="R40">
        <v>14</v>
      </c>
      <c r="U40">
        <v>6</v>
      </c>
      <c r="X40">
        <v>4</v>
      </c>
      <c r="AA40">
        <v>5</v>
      </c>
    </row>
    <row r="41" spans="1:27" x14ac:dyDescent="0.2">
      <c r="I41" s="9"/>
      <c r="K41" s="17">
        <v>6187</v>
      </c>
      <c r="R41">
        <v>12</v>
      </c>
      <c r="U41">
        <v>9</v>
      </c>
      <c r="X41">
        <v>81</v>
      </c>
      <c r="AA41">
        <v>4</v>
      </c>
    </row>
    <row r="42" spans="1:27" x14ac:dyDescent="0.2">
      <c r="A42" s="2" t="s">
        <v>20</v>
      </c>
      <c r="B42" s="3">
        <v>6655</v>
      </c>
      <c r="C42" s="3" t="s">
        <v>29</v>
      </c>
      <c r="E42" s="3">
        <v>6655</v>
      </c>
      <c r="I42" s="9"/>
      <c r="K42" s="17">
        <v>10918</v>
      </c>
      <c r="R42">
        <v>12</v>
      </c>
      <c r="U42">
        <v>7</v>
      </c>
      <c r="X42">
        <v>25</v>
      </c>
      <c r="AA42">
        <v>4</v>
      </c>
    </row>
    <row r="43" spans="1:27" x14ac:dyDescent="0.2">
      <c r="B43" s="3"/>
      <c r="C43" s="3"/>
      <c r="I43" s="9"/>
      <c r="K43" s="18">
        <v>20141</v>
      </c>
      <c r="R43">
        <v>10</v>
      </c>
      <c r="U43">
        <v>7</v>
      </c>
      <c r="X43">
        <v>1</v>
      </c>
      <c r="AA43">
        <v>3</v>
      </c>
    </row>
    <row r="44" spans="1:27" x14ac:dyDescent="0.2">
      <c r="A44" s="2" t="s">
        <v>21</v>
      </c>
      <c r="B44" s="3">
        <v>1555</v>
      </c>
      <c r="C44" s="3" t="s">
        <v>29</v>
      </c>
      <c r="E44" s="3">
        <v>1555</v>
      </c>
      <c r="I44" s="9"/>
      <c r="K44" s="24"/>
      <c r="R44">
        <v>11</v>
      </c>
      <c r="U44">
        <v>6</v>
      </c>
      <c r="X44">
        <v>58</v>
      </c>
      <c r="AA44">
        <v>3</v>
      </c>
    </row>
    <row r="45" spans="1:27" x14ac:dyDescent="0.2">
      <c r="B45" s="3"/>
      <c r="C45" s="3"/>
      <c r="I45" s="9"/>
      <c r="K45" s="24"/>
      <c r="R45">
        <v>10</v>
      </c>
      <c r="U45">
        <v>6</v>
      </c>
      <c r="X45">
        <v>54</v>
      </c>
      <c r="AA45">
        <v>2</v>
      </c>
    </row>
    <row r="46" spans="1:27" x14ac:dyDescent="0.2">
      <c r="A46" s="2" t="s">
        <v>22</v>
      </c>
      <c r="B46" s="3">
        <v>919</v>
      </c>
      <c r="C46" s="3" t="s">
        <v>29</v>
      </c>
      <c r="E46" s="3">
        <v>919</v>
      </c>
      <c r="I46" s="9"/>
      <c r="K46" s="24"/>
      <c r="R46">
        <v>11</v>
      </c>
      <c r="U46">
        <v>160</v>
      </c>
      <c r="X46">
        <v>50</v>
      </c>
      <c r="AA46">
        <v>2</v>
      </c>
    </row>
    <row r="47" spans="1:27" x14ac:dyDescent="0.2">
      <c r="B47" s="3"/>
      <c r="C47" s="3"/>
      <c r="I47" s="9"/>
      <c r="K47" s="24"/>
      <c r="R47">
        <v>7</v>
      </c>
      <c r="U47">
        <v>4</v>
      </c>
      <c r="X47">
        <v>2</v>
      </c>
      <c r="AA47">
        <v>1</v>
      </c>
    </row>
    <row r="48" spans="1:27" x14ac:dyDescent="0.2">
      <c r="A48" s="2" t="s">
        <v>23</v>
      </c>
      <c r="B48" s="3">
        <v>949</v>
      </c>
      <c r="C48" s="3" t="s">
        <v>29</v>
      </c>
      <c r="E48" s="3">
        <v>949</v>
      </c>
      <c r="I48" s="9"/>
      <c r="K48" s="24"/>
      <c r="R48">
        <v>7</v>
      </c>
      <c r="U48">
        <v>4</v>
      </c>
      <c r="X48">
        <v>39</v>
      </c>
      <c r="AA48">
        <v>15</v>
      </c>
    </row>
    <row r="49" spans="1:27" x14ac:dyDescent="0.2">
      <c r="I49" s="9"/>
      <c r="R49">
        <v>9</v>
      </c>
      <c r="U49">
        <v>4</v>
      </c>
      <c r="X49">
        <v>20</v>
      </c>
      <c r="AA49">
        <v>9</v>
      </c>
    </row>
    <row r="50" spans="1:27" x14ac:dyDescent="0.2">
      <c r="A50" s="2" t="s">
        <v>24</v>
      </c>
      <c r="B50">
        <v>2567</v>
      </c>
      <c r="C50" t="s">
        <v>30</v>
      </c>
      <c r="F50" s="4">
        <v>2567</v>
      </c>
      <c r="I50" s="9"/>
      <c r="R50">
        <v>9</v>
      </c>
      <c r="U50">
        <v>3</v>
      </c>
      <c r="X50">
        <v>1</v>
      </c>
      <c r="AA50">
        <v>13</v>
      </c>
    </row>
    <row r="51" spans="1:27" x14ac:dyDescent="0.2">
      <c r="I51" s="9"/>
      <c r="R51">
        <v>8</v>
      </c>
      <c r="U51">
        <v>3</v>
      </c>
      <c r="X51">
        <v>2</v>
      </c>
      <c r="AA51">
        <v>11</v>
      </c>
    </row>
    <row r="52" spans="1:27" x14ac:dyDescent="0.2">
      <c r="A52" s="2" t="s">
        <v>25</v>
      </c>
      <c r="B52">
        <v>2642</v>
      </c>
      <c r="C52" t="s">
        <v>29</v>
      </c>
      <c r="D52" t="s">
        <v>31</v>
      </c>
      <c r="G52" s="3">
        <v>2642</v>
      </c>
      <c r="I52" s="9"/>
      <c r="R52">
        <v>8</v>
      </c>
      <c r="U52">
        <v>4</v>
      </c>
      <c r="X52">
        <v>32</v>
      </c>
      <c r="AA52">
        <v>4</v>
      </c>
    </row>
    <row r="53" spans="1:27" x14ac:dyDescent="0.2">
      <c r="I53" s="9"/>
      <c r="R53">
        <v>5</v>
      </c>
      <c r="U53">
        <v>18</v>
      </c>
      <c r="X53">
        <v>2</v>
      </c>
      <c r="AA53">
        <v>4</v>
      </c>
    </row>
    <row r="54" spans="1:27" x14ac:dyDescent="0.2">
      <c r="A54" s="2" t="s">
        <v>26</v>
      </c>
      <c r="B54" s="3">
        <v>10913</v>
      </c>
      <c r="C54" s="3" t="s">
        <v>29</v>
      </c>
      <c r="E54" s="3">
        <v>10913</v>
      </c>
      <c r="I54" s="9"/>
      <c r="R54">
        <v>6</v>
      </c>
      <c r="U54">
        <v>23</v>
      </c>
      <c r="X54">
        <v>2</v>
      </c>
      <c r="AA54">
        <v>3</v>
      </c>
    </row>
    <row r="55" spans="1:27" x14ac:dyDescent="0.2">
      <c r="I55" s="9"/>
      <c r="R55">
        <v>6</v>
      </c>
      <c r="U55">
        <v>33</v>
      </c>
      <c r="X55">
        <v>28</v>
      </c>
      <c r="AA55">
        <v>20</v>
      </c>
    </row>
    <row r="56" spans="1:27" x14ac:dyDescent="0.2">
      <c r="B56" t="s">
        <v>33</v>
      </c>
      <c r="C56">
        <v>10</v>
      </c>
      <c r="E56" s="3">
        <f>SUM(E4:E54)</f>
        <v>28009</v>
      </c>
      <c r="I56" s="9"/>
      <c r="R56">
        <v>6</v>
      </c>
      <c r="U56">
        <v>3</v>
      </c>
      <c r="X56">
        <v>25</v>
      </c>
      <c r="AA56">
        <v>2</v>
      </c>
    </row>
    <row r="57" spans="1:27" x14ac:dyDescent="0.2">
      <c r="B57" t="s">
        <v>68</v>
      </c>
      <c r="C57">
        <v>2</v>
      </c>
      <c r="E57" s="3">
        <f>E56+G52+G14</f>
        <v>33514</v>
      </c>
      <c r="I57" s="9"/>
      <c r="R57">
        <v>5</v>
      </c>
      <c r="U57">
        <v>23</v>
      </c>
      <c r="X57">
        <v>21</v>
      </c>
      <c r="AA57">
        <v>2</v>
      </c>
    </row>
    <row r="58" spans="1:27" x14ac:dyDescent="0.2">
      <c r="B58" t="s">
        <v>34</v>
      </c>
      <c r="C58">
        <v>12</v>
      </c>
      <c r="F58" s="4">
        <f>SUM(F6:F52)</f>
        <v>86540</v>
      </c>
      <c r="I58" s="9"/>
      <c r="R58">
        <v>5</v>
      </c>
      <c r="U58">
        <v>41</v>
      </c>
      <c r="X58">
        <v>22</v>
      </c>
      <c r="AA58">
        <v>2</v>
      </c>
    </row>
    <row r="59" spans="1:27" x14ac:dyDescent="0.2">
      <c r="B59" t="s">
        <v>69</v>
      </c>
      <c r="C59">
        <v>2</v>
      </c>
      <c r="F59" s="4">
        <f>F58+G6+G32</f>
        <v>92922</v>
      </c>
      <c r="I59" s="9"/>
      <c r="R59">
        <v>5</v>
      </c>
      <c r="U59">
        <v>45</v>
      </c>
      <c r="X59">
        <v>21</v>
      </c>
      <c r="AA59">
        <v>16</v>
      </c>
    </row>
    <row r="60" spans="1:27" x14ac:dyDescent="0.2">
      <c r="I60" s="9"/>
      <c r="R60">
        <v>4</v>
      </c>
      <c r="U60">
        <v>14</v>
      </c>
      <c r="X60">
        <v>1</v>
      </c>
      <c r="AA60">
        <v>1</v>
      </c>
    </row>
    <row r="61" spans="1:27" x14ac:dyDescent="0.2">
      <c r="B61" t="s">
        <v>35</v>
      </c>
      <c r="E61" s="3">
        <f>E56/C56</f>
        <v>2800.9</v>
      </c>
      <c r="G61">
        <f>E57/12</f>
        <v>2792.8333333333335</v>
      </c>
      <c r="I61" s="9"/>
      <c r="R61">
        <v>4</v>
      </c>
      <c r="U61">
        <v>17</v>
      </c>
      <c r="X61">
        <v>1</v>
      </c>
      <c r="AA61">
        <v>1</v>
      </c>
    </row>
    <row r="62" spans="1:27" x14ac:dyDescent="0.2">
      <c r="B62" t="s">
        <v>36</v>
      </c>
      <c r="F62" s="4">
        <f>F58/C58</f>
        <v>7211.666666666667</v>
      </c>
      <c r="G62">
        <f>F59/14</f>
        <v>6637.2857142857147</v>
      </c>
      <c r="I62" s="9"/>
      <c r="R62">
        <v>4</v>
      </c>
      <c r="U62">
        <v>19</v>
      </c>
      <c r="X62">
        <v>18</v>
      </c>
      <c r="AA62">
        <v>1</v>
      </c>
    </row>
    <row r="63" spans="1:27" x14ac:dyDescent="0.2">
      <c r="I63" s="9"/>
      <c r="R63">
        <v>4</v>
      </c>
      <c r="U63">
        <v>11</v>
      </c>
      <c r="X63">
        <v>1</v>
      </c>
      <c r="AA63">
        <v>9</v>
      </c>
    </row>
    <row r="64" spans="1:27" x14ac:dyDescent="0.2">
      <c r="B64" t="s">
        <v>66</v>
      </c>
      <c r="E64" s="3">
        <f>MEDIAN(E4:E54)</f>
        <v>1607</v>
      </c>
      <c r="I64" s="9"/>
      <c r="R64">
        <v>4</v>
      </c>
      <c r="U64">
        <v>19</v>
      </c>
      <c r="X64">
        <v>1</v>
      </c>
      <c r="AA64">
        <v>5</v>
      </c>
    </row>
    <row r="65" spans="2:27" x14ac:dyDescent="0.2">
      <c r="B65" t="s">
        <v>67</v>
      </c>
      <c r="F65" s="4">
        <f>MEDIAN(F4:F54)</f>
        <v>5313.5</v>
      </c>
      <c r="I65" s="9"/>
      <c r="R65">
        <v>4</v>
      </c>
      <c r="T65" t="s">
        <v>44</v>
      </c>
      <c r="U65">
        <f>SUM(U3:U64)</f>
        <v>3992</v>
      </c>
      <c r="X65">
        <v>14</v>
      </c>
      <c r="AA65">
        <v>4</v>
      </c>
    </row>
    <row r="66" spans="2:27" x14ac:dyDescent="0.2">
      <c r="I66" s="9"/>
      <c r="R66">
        <v>4</v>
      </c>
      <c r="X66">
        <v>20</v>
      </c>
    </row>
    <row r="67" spans="2:27" x14ac:dyDescent="0.2">
      <c r="R67">
        <v>4</v>
      </c>
      <c r="X67">
        <v>10</v>
      </c>
      <c r="Z67" t="s">
        <v>47</v>
      </c>
      <c r="AA67">
        <f>SUM(AA3:AA65)</f>
        <v>2642</v>
      </c>
    </row>
    <row r="68" spans="2:27" x14ac:dyDescent="0.2">
      <c r="R68">
        <v>29</v>
      </c>
      <c r="X68">
        <v>9</v>
      </c>
    </row>
    <row r="69" spans="2:27" x14ac:dyDescent="0.2">
      <c r="R69">
        <v>3</v>
      </c>
      <c r="X69">
        <v>12</v>
      </c>
    </row>
    <row r="70" spans="2:27" x14ac:dyDescent="0.2">
      <c r="R70">
        <v>3</v>
      </c>
      <c r="X70">
        <v>6</v>
      </c>
    </row>
    <row r="71" spans="2:27" x14ac:dyDescent="0.2">
      <c r="R71">
        <v>3</v>
      </c>
      <c r="X71">
        <v>10</v>
      </c>
    </row>
    <row r="72" spans="2:27" x14ac:dyDescent="0.2">
      <c r="R72">
        <v>3</v>
      </c>
      <c r="X72">
        <v>7</v>
      </c>
    </row>
    <row r="73" spans="2:27" x14ac:dyDescent="0.2">
      <c r="R73">
        <v>3</v>
      </c>
      <c r="X73">
        <v>9</v>
      </c>
    </row>
    <row r="74" spans="2:27" x14ac:dyDescent="0.2">
      <c r="R74">
        <v>3</v>
      </c>
      <c r="X74">
        <v>8</v>
      </c>
    </row>
    <row r="75" spans="2:27" x14ac:dyDescent="0.2">
      <c r="R75">
        <v>4</v>
      </c>
      <c r="X75">
        <v>7</v>
      </c>
    </row>
    <row r="76" spans="2:27" x14ac:dyDescent="0.2">
      <c r="R76">
        <v>3</v>
      </c>
      <c r="X76">
        <v>7</v>
      </c>
    </row>
    <row r="77" spans="2:27" x14ac:dyDescent="0.2">
      <c r="R77">
        <v>3</v>
      </c>
      <c r="X77">
        <v>7</v>
      </c>
    </row>
    <row r="78" spans="2:27" x14ac:dyDescent="0.2">
      <c r="R78">
        <v>3</v>
      </c>
      <c r="X78">
        <v>7</v>
      </c>
    </row>
    <row r="79" spans="2:27" x14ac:dyDescent="0.2">
      <c r="R79">
        <v>20</v>
      </c>
      <c r="X79">
        <v>5</v>
      </c>
    </row>
    <row r="80" spans="2:27" x14ac:dyDescent="0.2">
      <c r="R80">
        <v>20</v>
      </c>
      <c r="X80">
        <v>5</v>
      </c>
    </row>
    <row r="81" spans="17:24" x14ac:dyDescent="0.2">
      <c r="R81">
        <v>20</v>
      </c>
      <c r="X81">
        <v>5</v>
      </c>
    </row>
    <row r="82" spans="17:24" x14ac:dyDescent="0.2">
      <c r="R82">
        <v>19</v>
      </c>
      <c r="X82">
        <v>6</v>
      </c>
    </row>
    <row r="83" spans="17:24" x14ac:dyDescent="0.2">
      <c r="R83">
        <v>15</v>
      </c>
      <c r="X83">
        <v>5</v>
      </c>
    </row>
    <row r="84" spans="17:24" x14ac:dyDescent="0.2">
      <c r="Q84" t="s">
        <v>40</v>
      </c>
      <c r="R84">
        <f>SUM(R3:R83)</f>
        <v>2390</v>
      </c>
      <c r="X84">
        <v>6</v>
      </c>
    </row>
    <row r="85" spans="17:24" x14ac:dyDescent="0.2">
      <c r="X85">
        <v>4</v>
      </c>
    </row>
    <row r="86" spans="17:24" x14ac:dyDescent="0.2">
      <c r="X86">
        <v>4</v>
      </c>
    </row>
    <row r="87" spans="17:24" x14ac:dyDescent="0.2">
      <c r="X87">
        <v>4</v>
      </c>
    </row>
    <row r="88" spans="17:24" x14ac:dyDescent="0.2">
      <c r="X88">
        <v>4</v>
      </c>
    </row>
    <row r="89" spans="17:24" x14ac:dyDescent="0.2">
      <c r="X89">
        <v>4</v>
      </c>
    </row>
    <row r="90" spans="17:24" x14ac:dyDescent="0.2">
      <c r="X90">
        <v>4</v>
      </c>
    </row>
    <row r="91" spans="17:24" x14ac:dyDescent="0.2">
      <c r="X91">
        <v>3</v>
      </c>
    </row>
    <row r="92" spans="17:24" x14ac:dyDescent="0.2">
      <c r="X92">
        <v>3</v>
      </c>
    </row>
    <row r="93" spans="17:24" x14ac:dyDescent="0.2">
      <c r="X93">
        <v>3</v>
      </c>
    </row>
    <row r="94" spans="17:24" x14ac:dyDescent="0.2">
      <c r="X94">
        <v>3</v>
      </c>
    </row>
    <row r="95" spans="17:24" x14ac:dyDescent="0.2">
      <c r="X95">
        <v>3</v>
      </c>
    </row>
    <row r="96" spans="17:24" x14ac:dyDescent="0.2">
      <c r="X96">
        <v>3</v>
      </c>
    </row>
    <row r="97" spans="24:24" x14ac:dyDescent="0.2">
      <c r="X97">
        <v>4</v>
      </c>
    </row>
    <row r="98" spans="24:24" x14ac:dyDescent="0.2">
      <c r="X98">
        <v>3</v>
      </c>
    </row>
    <row r="99" spans="24:24" x14ac:dyDescent="0.2">
      <c r="X99">
        <v>3</v>
      </c>
    </row>
    <row r="100" spans="24:24" x14ac:dyDescent="0.2">
      <c r="X100">
        <v>3</v>
      </c>
    </row>
    <row r="101" spans="24:24" x14ac:dyDescent="0.2">
      <c r="X101">
        <v>3</v>
      </c>
    </row>
    <row r="102" spans="24:24" x14ac:dyDescent="0.2">
      <c r="X102">
        <v>3</v>
      </c>
    </row>
    <row r="103" spans="24:24" x14ac:dyDescent="0.2">
      <c r="X103">
        <v>4</v>
      </c>
    </row>
    <row r="104" spans="24:24" x14ac:dyDescent="0.2">
      <c r="X104">
        <v>3</v>
      </c>
    </row>
    <row r="105" spans="24:24" x14ac:dyDescent="0.2">
      <c r="X105">
        <v>3</v>
      </c>
    </row>
    <row r="106" spans="24:24" x14ac:dyDescent="0.2">
      <c r="X106">
        <v>3</v>
      </c>
    </row>
    <row r="107" spans="24:24" x14ac:dyDescent="0.2">
      <c r="X107">
        <v>3</v>
      </c>
    </row>
    <row r="108" spans="24:24" x14ac:dyDescent="0.2">
      <c r="X108">
        <v>3</v>
      </c>
    </row>
    <row r="109" spans="24:24" x14ac:dyDescent="0.2">
      <c r="X109">
        <v>3</v>
      </c>
    </row>
    <row r="110" spans="24:24" x14ac:dyDescent="0.2">
      <c r="X110">
        <v>3</v>
      </c>
    </row>
    <row r="111" spans="24:24" x14ac:dyDescent="0.2">
      <c r="X111">
        <v>3</v>
      </c>
    </row>
    <row r="112" spans="24:24" x14ac:dyDescent="0.2">
      <c r="X112">
        <v>3</v>
      </c>
    </row>
    <row r="113" spans="24:24" x14ac:dyDescent="0.2">
      <c r="X113">
        <v>16</v>
      </c>
    </row>
    <row r="114" spans="24:24" x14ac:dyDescent="0.2">
      <c r="X114">
        <v>2</v>
      </c>
    </row>
    <row r="115" spans="24:24" x14ac:dyDescent="0.2">
      <c r="X115">
        <v>2</v>
      </c>
    </row>
    <row r="116" spans="24:24" x14ac:dyDescent="0.2">
      <c r="X116">
        <v>2</v>
      </c>
    </row>
    <row r="117" spans="24:24" x14ac:dyDescent="0.2">
      <c r="X117">
        <v>2</v>
      </c>
    </row>
    <row r="118" spans="24:24" x14ac:dyDescent="0.2">
      <c r="X118">
        <v>2</v>
      </c>
    </row>
    <row r="119" spans="24:24" x14ac:dyDescent="0.2">
      <c r="X119">
        <v>2</v>
      </c>
    </row>
    <row r="120" spans="24:24" x14ac:dyDescent="0.2">
      <c r="X120">
        <v>2</v>
      </c>
    </row>
    <row r="121" spans="24:24" x14ac:dyDescent="0.2">
      <c r="X121">
        <v>2</v>
      </c>
    </row>
    <row r="122" spans="24:24" x14ac:dyDescent="0.2">
      <c r="X122">
        <v>20</v>
      </c>
    </row>
    <row r="123" spans="24:24" x14ac:dyDescent="0.2">
      <c r="X123">
        <v>20</v>
      </c>
    </row>
    <row r="124" spans="24:24" x14ac:dyDescent="0.2">
      <c r="X124">
        <v>20</v>
      </c>
    </row>
    <row r="125" spans="24:24" x14ac:dyDescent="0.2">
      <c r="X125">
        <v>2</v>
      </c>
    </row>
    <row r="126" spans="24:24" x14ac:dyDescent="0.2">
      <c r="X126">
        <v>2</v>
      </c>
    </row>
    <row r="127" spans="24:24" x14ac:dyDescent="0.2">
      <c r="X127">
        <v>2</v>
      </c>
    </row>
    <row r="128" spans="24:24" x14ac:dyDescent="0.2">
      <c r="X128">
        <v>2</v>
      </c>
    </row>
    <row r="129" spans="23:24" x14ac:dyDescent="0.2">
      <c r="X129">
        <v>1</v>
      </c>
    </row>
    <row r="130" spans="23:24" x14ac:dyDescent="0.2">
      <c r="X130">
        <v>2</v>
      </c>
    </row>
    <row r="131" spans="23:24" x14ac:dyDescent="0.2">
      <c r="X131">
        <v>10</v>
      </c>
    </row>
    <row r="132" spans="23:24" x14ac:dyDescent="0.2">
      <c r="X132">
        <v>6</v>
      </c>
    </row>
    <row r="133" spans="23:24" x14ac:dyDescent="0.2">
      <c r="W133" t="s">
        <v>45</v>
      </c>
      <c r="X133">
        <f>SUM(X3:X132)</f>
        <v>2863</v>
      </c>
    </row>
  </sheetData>
  <sortState xmlns:xlrd2="http://schemas.microsoft.com/office/spreadsheetml/2017/richdata2" ref="K35:K48">
    <sortCondition ref="K35:K48"/>
  </sortState>
  <mergeCells count="2">
    <mergeCell ref="I15:I18"/>
    <mergeCell ref="K16:K18"/>
  </mergeCells>
  <hyperlinks>
    <hyperlink ref="A4" r:id="rId1" display="https://www.gu.se/om-universitetet/hitta-person/monikabauhr" xr:uid="{6D51212D-C5A0-9D47-AF39-10D125C405C2}"/>
    <hyperlink ref="A6" r:id="rId2" display="https://www.gu.se/om-universitetet/hitta-person/ulfbjereld" xr:uid="{B76B7DC2-DCA0-D54F-9AC4-0A9A95D60586}"/>
    <hyperlink ref="A8" r:id="rId3" display="https://www.gu.se/om-universitetet/hitta-person/sverkerjagers" xr:uid="{0E1CB795-D683-6449-A02F-A0F51D1C77BA}"/>
    <hyperlink ref="A10" r:id="rId4" display="https://www.gu.se/om-universitetet/hitta-person/nicholascharron" xr:uid="{B09DF547-17C0-8B42-BF7F-93143335CC82}"/>
    <hyperlink ref="A12" r:id="rId5" display="https://www.gu.se/om-universitetet/hitta-person/carldahlstrom" xr:uid="{3139BB7D-066F-0D44-ADBD-37062A222641}"/>
    <hyperlink ref="A14" r:id="rId6" display="https://www.gu.se/om-universitetet/hitta-person/mariedemker" xr:uid="{AAF95C05-988B-2A4E-966B-F6C061079363}"/>
    <hyperlink ref="A16" r:id="rId7" display="https://www.gu.se/om-universitetet/hitta-person/goranduus-otterstrom" xr:uid="{FCCFEA8B-1513-AB49-9681-C8B15E5FDE10}"/>
    <hyperlink ref="A18" r:id="rId8" display="https://www.gu.se/om-universitetet/hitta-person/ann-marieekengren" xr:uid="{5D881911-8312-FE40-B89F-51EB6E1A086C}"/>
    <hyperlink ref="A20" r:id="rId9" display="https://www.gu.se/om-universitetet/hitta-person/henrikoscarsson" xr:uid="{D9EFB515-FF70-424F-B6F7-5DE344794A93}"/>
    <hyperlink ref="A22" r:id="rId10" display="https://www.gu.se/om-universitetet/hitta-person/linaeriksson" xr:uid="{7E068E85-D0C5-F14E-8F0E-F2BDFF487FEA}"/>
    <hyperlink ref="A24" r:id="rId11" display="https://www.gu.se/om-universitetet/hitta-person/peteresaiasson" xr:uid="{F1E452DD-A13B-2E41-A873-C0707B24D9E0}"/>
    <hyperlink ref="A26" r:id="rId12" display="https://www.gu.se/om-universitetet/hitta-person/mikaelgilljam" xr:uid="{6CCB4B02-40BC-004F-8AF2-561CE94789B6}"/>
    <hyperlink ref="A28" r:id="rId13" display="https://www.gu.se/om-universitetet/hitta-person/marciagrimes" xr:uid="{30DD084B-7F4D-5341-8FF2-19F789D0CD10}"/>
    <hyperlink ref="A30" r:id="rId14" display="https://www.gu.se/om-universitetet/hitta-person/jonashinnfors" xr:uid="{94015DE3-4E57-4F4C-B19C-EF539386E768}"/>
    <hyperlink ref="A32" r:id="rId15" display="https://www.gu.se/om-universitetet/hitta-person/adrianhyde-price" xr:uid="{AEFC8711-3073-6F4A-868D-8D091591B37A}"/>
    <hyperlink ref="A34" r:id="rId16" display="https://www.gu.se/om-universitetet/hitta-person/ann-kristinkolln" xr:uid="{200417D8-B054-BC45-B572-816D321F1594}"/>
    <hyperlink ref="A36" r:id="rId17" display="https://www.gu.se/om-universitetet/hitta-person/victorlapuentegine" xr:uid="{824D748E-ED3C-4B45-B5F5-4049BFF7D829}"/>
    <hyperlink ref="A38" r:id="rId18" display="https://www.gu.se/om-universitetet/hitta-person/staffanilindberg" xr:uid="{A483CC50-04B1-C541-B88B-6749A4BDB561}"/>
    <hyperlink ref="A40" r:id="rId19" display="https://www.gu.se/om-universitetet/hitta-person/johanneslindvall" xr:uid="{E2CBB01E-5BBA-9F4C-82D7-4379F18FEC93}"/>
    <hyperlink ref="A42" r:id="rId20" display="https://www.gu.se/om-universitetet/hitta-person/ellenlust" xr:uid="{6ADDECC1-68CB-564C-9D50-23EA43CEB6DA}"/>
    <hyperlink ref="A44" r:id="rId21" display="https://www.gu.se/om-universitetet/hitta-person/elinnaurin" xr:uid="{0DD04E92-2DC9-514C-8F31-0095CBF3161C}"/>
    <hyperlink ref="A46" r:id="rId22" display="https://www.gu.se/om-universitetet/hitta-person/marinanistotskaya" xr:uid="{53390AE4-5B46-4B44-9FC6-717B88F7F43B}"/>
    <hyperlink ref="A48" r:id="rId23" display="https://www.gu.se/om-universitetet/hitta-person/helenastensota" xr:uid="{B74FDCB0-272C-4041-91E1-588C7F9EA306}"/>
    <hyperlink ref="A50" r:id="rId24" display="https://www.gu.se/om-universitetet/hitta-person/mikaelpersson3" xr:uid="{EE09A286-76B6-5045-8BBD-54E3EE82E638}"/>
    <hyperlink ref="A52" r:id="rId25" display="https://www.gu.se/om-universitetet/hitta-person/anntowns" xr:uid="{0E589239-4F9F-A84F-A09D-7A2BFBBC15CA}"/>
    <hyperlink ref="A54" r:id="rId26" display="https://www.gu.se/om-universitetet/hitta-person/lenawangnerud" xr:uid="{DF5FBAB8-A42D-8249-A0F0-E55AED9E2E0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E4F5-5C93-3546-A4CC-DCC729EA3F2E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C analys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J Olsson</dc:creator>
  <cp:lastModifiedBy>Catharina Dahlgren</cp:lastModifiedBy>
  <dcterms:created xsi:type="dcterms:W3CDTF">2024-05-20T16:50:39Z</dcterms:created>
  <dcterms:modified xsi:type="dcterms:W3CDTF">2024-05-23T18:41:43Z</dcterms:modified>
</cp:coreProperties>
</file>